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63.42.41.110\sogo\00_企画部\ひな形修正\★令和６年度公示用【照会】\20240322_WTO以外のひな形（R6.4.1公示用）【簡易公募型競争入札１回目まで】\"/>
    </mc:Choice>
  </mc:AlternateContent>
  <xr:revisionPtr revIDLastSave="0" documentId="13_ncr:1_{2DE545CA-DDCA-4863-B603-36E27E3D3FF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様式１－２）日数計算 " sheetId="9" r:id="rId1"/>
  </sheets>
  <definedNames>
    <definedName name="_xlnm.Print_Area" localSheetId="0">'（様式１－２）日数計算 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9" l="1"/>
  <c r="G21" i="9" l="1"/>
  <c r="D13" i="9"/>
  <c r="E24" i="9" l="1"/>
  <c r="I33" i="9"/>
  <c r="E33" i="9"/>
  <c r="I14" i="9"/>
  <c r="E14" i="9"/>
  <c r="I24" i="9" l="1"/>
  <c r="M24" i="9" s="1"/>
  <c r="M25" i="9" l="1"/>
  <c r="M17" i="9" l="1"/>
  <c r="M34" i="9"/>
  <c r="M38" i="9"/>
  <c r="M29" i="9"/>
  <c r="M26" i="9"/>
  <c r="D30" i="9" s="1"/>
  <c r="M27" i="9"/>
  <c r="M28" i="9"/>
  <c r="M16" i="9"/>
  <c r="M18" i="9"/>
  <c r="M36" i="9"/>
  <c r="M15" i="9"/>
  <c r="M19" i="9"/>
  <c r="M37" i="9"/>
  <c r="M35" i="9"/>
  <c r="M33" i="9"/>
  <c r="M14" i="9"/>
  <c r="D20" i="9" l="1"/>
  <c r="J20" i="9" s="1"/>
  <c r="D39" i="9"/>
  <c r="J3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GSI</author>
  </authors>
  <commentList>
    <comment ref="K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GSI:</t>
        </r>
        <r>
          <rPr>
            <sz val="9"/>
            <color indexed="81"/>
            <rFont val="ＭＳ Ｐゴシック"/>
            <family val="3"/>
            <charset val="128"/>
          </rPr>
          <t xml:space="preserve">
公示日を日付形式（平成○年○月○日、YYYY/MM/DDなど）で入力してください。
</t>
        </r>
      </text>
    </comment>
    <comment ref="D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GSI:</t>
        </r>
        <r>
          <rPr>
            <sz val="9"/>
            <color indexed="81"/>
            <rFont val="ＭＳ Ｐゴシック"/>
            <family val="3"/>
            <charset val="128"/>
          </rPr>
          <t xml:space="preserve">
公示日（K9セル）を入力してから日付形式（平成○年○月○日、YYYY/MM/DDなど）で、古いものから順に入力してください。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GSI:</t>
        </r>
        <r>
          <rPr>
            <sz val="9"/>
            <color indexed="81"/>
            <rFont val="ＭＳ Ｐゴシック"/>
            <family val="3"/>
            <charset val="128"/>
          </rPr>
          <t xml:space="preserve">
表彰を受けた年（L22セル）を入力してから日付形式で、古いものから順に入力してください。</t>
        </r>
      </text>
    </comment>
    <comment ref="D3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GSI:</t>
        </r>
        <r>
          <rPr>
            <sz val="9"/>
            <color indexed="81"/>
            <rFont val="ＭＳ Ｐゴシック"/>
            <family val="3"/>
            <charset val="128"/>
          </rPr>
          <t xml:space="preserve">
公示日（K9セル）を入力してから日付形式で、古いものから順に入力してください。</t>
        </r>
      </text>
    </comment>
  </commentList>
</comments>
</file>

<file path=xl/sharedStrings.xml><?xml version="1.0" encoding="utf-8"?>
<sst xmlns="http://schemas.openxmlformats.org/spreadsheetml/2006/main" count="92" uniqueCount="33">
  <si>
    <t>日間</t>
  </si>
  <si>
    <t>日間</t>
    <rPh sb="0" eb="2">
      <t>ニチカン</t>
    </rPh>
    <phoneticPr fontId="1"/>
  </si>
  <si>
    <t>通算の休業取得日数</t>
  </si>
  <si>
    <t>休業の種類（産前・産後・育児・介護の別を記入）</t>
  </si>
  <si>
    <t>公示日の２年前の翌日から公示日までの休業取得期間及び日数</t>
  </si>
  <si>
    <t>休業取得証明書 兼 評価期間延長申請書</t>
  </si>
  <si>
    <t>　下記のとおり配置予定技術者が休業を取得したことを証明し、評価期間の延長を申請します。</t>
  </si>
  <si>
    <t>記</t>
  </si>
  <si>
    <t>①主任技術者・作業班長の別</t>
  </si>
  <si>
    <t>③業務実績・業務成績の評価期間の延長</t>
  </si>
  <si>
    <t>④優良表彰の評価期間の延長</t>
  </si>
  <si>
    <t>⑤継続教育（CPD）取組姿勢の評価期間の延長</t>
  </si>
  <si>
    <t>年</t>
    <phoneticPr fontId="1"/>
  </si>
  <si>
    <t>公示日</t>
    <rPh sb="0" eb="3">
      <t>コウジビ</t>
    </rPh>
    <phoneticPr fontId="1"/>
  </si>
  <si>
    <t>～</t>
  </si>
  <si>
    <t>～</t>
    <phoneticPr fontId="1"/>
  </si>
  <si>
    <t>まで</t>
    <phoneticPr fontId="1"/>
  </si>
  <si>
    <t>②氏名</t>
    <rPh sb="1" eb="3">
      <t>シメイ</t>
    </rPh>
    <phoneticPr fontId="1"/>
  </si>
  <si>
    <t>～</t>
    <phoneticPr fontId="1"/>
  </si>
  <si>
    <t>まで</t>
    <phoneticPr fontId="1"/>
  </si>
  <si>
    <t>対象となる休業の期間</t>
    <rPh sb="0" eb="2">
      <t>タイショウ</t>
    </rPh>
    <rPh sb="5" eb="7">
      <t>キュウギョウ</t>
    </rPh>
    <rPh sb="8" eb="10">
      <t>キカン</t>
    </rPh>
    <phoneticPr fontId="1"/>
  </si>
  <si>
    <t>様式３又は様式４に記載
した表彰を受けた年</t>
    <phoneticPr fontId="1"/>
  </si>
  <si>
    <t>表彰を受けた年の8月1日から４年間
（４年後の7月31日まで）の休業取得期間及び日数</t>
    <phoneticPr fontId="1"/>
  </si>
  <si>
    <r>
      <rPr>
        <b/>
        <sz val="9"/>
        <color theme="1"/>
        <rFont val="ＭＳ ゴシック"/>
        <family val="3"/>
        <charset val="128"/>
      </rPr>
      <t>延長後の評価期間の開始日</t>
    </r>
    <r>
      <rPr>
        <sz val="9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※公示日の２年前の翌日から通算の休業取得日数を引いた日</t>
    </r>
    <phoneticPr fontId="1"/>
  </si>
  <si>
    <t>延長後の評価期間の開始日</t>
    <phoneticPr fontId="1"/>
  </si>
  <si>
    <r>
      <rPr>
        <sz val="11"/>
        <color rgb="FFFF0000"/>
        <rFont val="ＭＳ ゴシック"/>
        <family val="3"/>
        <charset val="128"/>
      </rPr>
      <t>使用方法</t>
    </r>
    <r>
      <rPr>
        <sz val="11"/>
        <color theme="1"/>
        <rFont val="ＭＳ ゴシック"/>
        <family val="3"/>
        <charset val="128"/>
      </rPr>
      <t xml:space="preserve">
・水色セルに入力してください（L22セルは数値、他のセルは日付を入力）
・公示日（K9セル）を最初に入力し、順次上の行から下の行へ入力してください。
・日数は自動で計算されます。
・ただし、文字や、対象期間以外の日付が入力された場合は、計算されません。
・休業期間の重複や、法定休業期間を超える入力などのチェックはされません。
・水色セル以外では、「主任技術者・作業班長の別」、「氏名」、「休業の種類」は入力可能です。
・他のセルは入力できません（保護をかけています）。
・計算結果及び入力誤りを別途点検してから、参加表明書の（様式１－２）に転記してください。</t>
    </r>
    <rPh sb="0" eb="2">
      <t>シヨウ</t>
    </rPh>
    <rPh sb="2" eb="4">
      <t>ホウホウ</t>
    </rPh>
    <rPh sb="6" eb="8">
      <t>ミズイロ</t>
    </rPh>
    <rPh sb="11" eb="13">
      <t>ニュウリョク</t>
    </rPh>
    <rPh sb="26" eb="28">
      <t>スウチ</t>
    </rPh>
    <rPh sb="29" eb="30">
      <t>タ</t>
    </rPh>
    <rPh sb="34" eb="36">
      <t>ヒヅケ</t>
    </rPh>
    <rPh sb="37" eb="39">
      <t>ニュウリョク</t>
    </rPh>
    <rPh sb="42" eb="45">
      <t>コウジビ</t>
    </rPh>
    <rPh sb="52" eb="54">
      <t>サイショ</t>
    </rPh>
    <rPh sb="55" eb="57">
      <t>ニュウリョク</t>
    </rPh>
    <rPh sb="59" eb="61">
      <t>ジュンジ</t>
    </rPh>
    <rPh sb="61" eb="62">
      <t>ウエ</t>
    </rPh>
    <rPh sb="63" eb="64">
      <t>ギョウ</t>
    </rPh>
    <rPh sb="66" eb="67">
      <t>シタ</t>
    </rPh>
    <rPh sb="68" eb="69">
      <t>ギョウ</t>
    </rPh>
    <rPh sb="70" eb="72">
      <t>ニュウリョク</t>
    </rPh>
    <rPh sb="81" eb="83">
      <t>ニッスウ</t>
    </rPh>
    <rPh sb="84" eb="86">
      <t>ジドウ</t>
    </rPh>
    <rPh sb="87" eb="89">
      <t>ケイサン</t>
    </rPh>
    <rPh sb="133" eb="135">
      <t>キュウギョウ</t>
    </rPh>
    <rPh sb="135" eb="137">
      <t>キカン</t>
    </rPh>
    <rPh sb="138" eb="140">
      <t>チョウフク</t>
    </rPh>
    <rPh sb="142" eb="144">
      <t>ホウテイ</t>
    </rPh>
    <rPh sb="144" eb="146">
      <t>キュウギョウ</t>
    </rPh>
    <rPh sb="146" eb="148">
      <t>キカン</t>
    </rPh>
    <rPh sb="152" eb="154">
      <t>ニュウリョク</t>
    </rPh>
    <rPh sb="170" eb="172">
      <t>ミズイロ</t>
    </rPh>
    <rPh sb="174" eb="176">
      <t>イガイ</t>
    </rPh>
    <rPh sb="180" eb="182">
      <t>シュニン</t>
    </rPh>
    <rPh sb="182" eb="185">
      <t>ギジュツシャ</t>
    </rPh>
    <rPh sb="186" eb="188">
      <t>サギョウ</t>
    </rPh>
    <rPh sb="188" eb="190">
      <t>ハンチョウ</t>
    </rPh>
    <rPh sb="191" eb="192">
      <t>ベツ</t>
    </rPh>
    <rPh sb="195" eb="197">
      <t>シメイ</t>
    </rPh>
    <rPh sb="200" eb="202">
      <t>キュウギョウ</t>
    </rPh>
    <rPh sb="203" eb="205">
      <t>シュルイ</t>
    </rPh>
    <rPh sb="207" eb="209">
      <t>ニュウリョク</t>
    </rPh>
    <rPh sb="209" eb="211">
      <t>カノウ</t>
    </rPh>
    <rPh sb="216" eb="217">
      <t>タ</t>
    </rPh>
    <rPh sb="221" eb="223">
      <t>ニュウリョク</t>
    </rPh>
    <rPh sb="229" eb="231">
      <t>ホゴ</t>
    </rPh>
    <rPh sb="242" eb="244">
      <t>ケイサン</t>
    </rPh>
    <rPh sb="244" eb="246">
      <t>ケッカ</t>
    </rPh>
    <rPh sb="246" eb="247">
      <t>オヨ</t>
    </rPh>
    <rPh sb="248" eb="250">
      <t>ニュウリョク</t>
    </rPh>
    <rPh sb="250" eb="251">
      <t>アヤマ</t>
    </rPh>
    <rPh sb="253" eb="255">
      <t>ベット</t>
    </rPh>
    <rPh sb="255" eb="257">
      <t>テンケン</t>
    </rPh>
    <rPh sb="262" eb="264">
      <t>サンカ</t>
    </rPh>
    <rPh sb="264" eb="266">
      <t>ヒョウメイ</t>
    </rPh>
    <rPh sb="266" eb="267">
      <t>ショ</t>
    </rPh>
    <rPh sb="269" eb="271">
      <t>ヨウシキ</t>
    </rPh>
    <rPh sb="276" eb="278">
      <t>テンキ</t>
    </rPh>
    <phoneticPr fontId="1"/>
  </si>
  <si>
    <r>
      <rPr>
        <b/>
        <sz val="9"/>
        <color theme="1"/>
        <rFont val="ＭＳ ゴシック"/>
        <family val="3"/>
        <charset val="128"/>
      </rPr>
      <t>延長後の評価期間の終了日</t>
    </r>
    <r>
      <rPr>
        <sz val="9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※表彰を受けた年の４年後の7月31日に通算の休業取得日数を</t>
    </r>
    <r>
      <rPr>
        <u/>
        <sz val="8"/>
        <color rgb="FFFF0000"/>
        <rFont val="ＭＳ ゴシック"/>
        <family val="3"/>
        <charset val="128"/>
      </rPr>
      <t>加えた日</t>
    </r>
    <phoneticPr fontId="1"/>
  </si>
  <si>
    <t>（様式６）</t>
    <phoneticPr fontId="1"/>
  </si>
  <si>
    <t>主任技術者</t>
    <phoneticPr fontId="1"/>
  </si>
  <si>
    <t>国土　花子</t>
    <phoneticPr fontId="1"/>
  </si>
  <si>
    <t>育児</t>
    <phoneticPr fontId="1"/>
  </si>
  <si>
    <t>産前・産後・育児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</si>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</sst>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8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4" fillId="4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176" fontId="7" fillId="3" borderId="33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58" fontId="0" fillId="4" borderId="0" xfId="0" applyNumberFormat="1" applyFill="1">
      <alignment vertical="center"/>
    </xf>
    <xf numFmtId="0" fontId="0" fillId="4" borderId="0" xfId="0" applyFill="1" applyAlignment="1">
      <alignment horizontal="right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176" fontId="0" fillId="4" borderId="0" xfId="0" applyNumberFormat="1" applyFill="1">
      <alignment vertical="center"/>
    </xf>
    <xf numFmtId="176" fontId="0" fillId="5" borderId="0" xfId="0" applyNumberFormat="1" applyFill="1">
      <alignment vertical="center"/>
    </xf>
    <xf numFmtId="0" fontId="3" fillId="4" borderId="0" xfId="0" applyFont="1" applyFill="1" applyAlignment="1">
      <alignment horizontal="center" vertical="center"/>
    </xf>
    <xf numFmtId="176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justify" vertical="center" wrapText="1"/>
    </xf>
    <xf numFmtId="177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8" fillId="4" borderId="52" xfId="0" applyFont="1" applyFill="1" applyBorder="1" applyAlignment="1">
      <alignment horizontal="left" vertical="center" wrapText="1"/>
    </xf>
    <xf numFmtId="0" fontId="3" fillId="4" borderId="51" xfId="0" applyFont="1" applyFill="1" applyBorder="1" applyAlignment="1">
      <alignment horizontal="left" vertical="center"/>
    </xf>
    <xf numFmtId="0" fontId="3" fillId="4" borderId="53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58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 wrapText="1"/>
      <protection locked="0"/>
    </xf>
    <xf numFmtId="0" fontId="4" fillId="4" borderId="39" xfId="0" applyFont="1" applyFill="1" applyBorder="1" applyAlignment="1" applyProtection="1">
      <alignment horizontal="center" vertical="center" wrapText="1"/>
      <protection locked="0"/>
    </xf>
    <xf numFmtId="0" fontId="4" fillId="4" borderId="40" xfId="0" applyFont="1" applyFill="1" applyBorder="1" applyAlignment="1" applyProtection="1">
      <alignment horizontal="center" vertical="center" wrapText="1"/>
      <protection locked="0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11" fillId="3" borderId="44" xfId="0" applyFont="1" applyFill="1" applyBorder="1" applyAlignment="1">
      <alignment horizontal="justify" vertical="center" wrapText="1"/>
    </xf>
    <xf numFmtId="0" fontId="11" fillId="3" borderId="45" xfId="0" applyFont="1" applyFill="1" applyBorder="1" applyAlignment="1">
      <alignment horizontal="justify" vertical="center" wrapText="1"/>
    </xf>
    <xf numFmtId="0" fontId="11" fillId="3" borderId="46" xfId="0" applyFont="1" applyFill="1" applyBorder="1" applyAlignment="1">
      <alignment horizontal="justify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176" fontId="4" fillId="3" borderId="28" xfId="0" applyNumberFormat="1" applyFont="1" applyFill="1" applyBorder="1" applyAlignment="1">
      <alignment horizontal="center" vertical="center" wrapText="1"/>
    </xf>
    <xf numFmtId="176" fontId="4" fillId="3" borderId="9" xfId="0" applyNumberFormat="1" applyFont="1" applyFill="1" applyBorder="1" applyAlignment="1">
      <alignment horizontal="center" vertical="center" wrapText="1"/>
    </xf>
    <xf numFmtId="176" fontId="4" fillId="3" borderId="25" xfId="0" applyNumberFormat="1" applyFont="1" applyFill="1" applyBorder="1" applyAlignment="1">
      <alignment horizontal="center" vertical="center" wrapText="1"/>
    </xf>
    <xf numFmtId="176" fontId="4" fillId="3" borderId="36" xfId="0" applyNumberFormat="1" applyFont="1" applyFill="1" applyBorder="1" applyAlignment="1">
      <alignment horizontal="center" vertical="center" wrapText="1"/>
    </xf>
    <xf numFmtId="176" fontId="4" fillId="3" borderId="37" xfId="0" applyNumberFormat="1" applyFont="1" applyFill="1" applyBorder="1" applyAlignment="1">
      <alignment horizontal="center" vertical="center" wrapText="1"/>
    </xf>
    <xf numFmtId="58" fontId="4" fillId="3" borderId="37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58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58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3" borderId="20" xfId="0" applyFont="1" applyFill="1" applyBorder="1" applyAlignment="1">
      <alignment horizontal="left" wrapText="1"/>
    </xf>
    <xf numFmtId="176" fontId="4" fillId="4" borderId="15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 wrapText="1"/>
    </xf>
    <xf numFmtId="176" fontId="4" fillId="4" borderId="29" xfId="0" applyNumberFormat="1" applyFont="1" applyFill="1" applyBorder="1" applyAlignment="1">
      <alignment horizontal="center" vertical="center" wrapText="1"/>
    </xf>
    <xf numFmtId="176" fontId="4" fillId="4" borderId="18" xfId="0" applyNumberFormat="1" applyFont="1" applyFill="1" applyBorder="1" applyAlignment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9" xfId="0" applyFont="1" applyFill="1" applyBorder="1" applyAlignment="1">
      <alignment horizontal="left" vertical="top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41"/>
  <sheetViews>
    <sheetView showGridLines="0" tabSelected="1" view="pageBreakPreview" topLeftCell="A31" zoomScaleNormal="100" zoomScaleSheetLayoutView="100" workbookViewId="0">
      <selection activeCell="R30" sqref="R30"/>
    </sheetView>
  </sheetViews>
  <sheetFormatPr defaultColWidth="9" defaultRowHeight="13.2" x14ac:dyDescent="0.2"/>
  <cols>
    <col min="1" max="1" width="5" style="8" customWidth="1"/>
    <col min="2" max="2" width="16.33203125" style="8" customWidth="1"/>
    <col min="3" max="3" width="9" style="8"/>
    <col min="4" max="4" width="8.77734375" style="8" customWidth="1"/>
    <col min="5" max="5" width="3.44140625" style="8" customWidth="1"/>
    <col min="6" max="6" width="6.109375" style="8" customWidth="1"/>
    <col min="7" max="8" width="7" style="8" customWidth="1"/>
    <col min="9" max="11" width="7.77734375" style="8" customWidth="1"/>
    <col min="12" max="12" width="5.88671875" style="8" customWidth="1"/>
    <col min="13" max="13" width="6.88671875" style="8" customWidth="1"/>
    <col min="14" max="15" width="6.109375" style="10" customWidth="1"/>
    <col min="16" max="16" width="16.44140625" style="8" bestFit="1" customWidth="1"/>
    <col min="17" max="17" width="8.5546875" style="23" bestFit="1" customWidth="1"/>
    <col min="18" max="18" width="30.109375" style="8" bestFit="1" customWidth="1"/>
    <col min="19" max="19" width="4.44140625" style="23" bestFit="1" customWidth="1"/>
    <col min="20" max="20" width="4.44140625" style="8" bestFit="1" customWidth="1"/>
    <col min="21" max="16384" width="9" style="8"/>
  </cols>
  <sheetData>
    <row r="2" spans="1:19" ht="13.8" thickBot="1" x14ac:dyDescent="0.25">
      <c r="N2" s="9" t="s">
        <v>27</v>
      </c>
      <c r="O2" s="9"/>
    </row>
    <row r="3" spans="1:19" ht="132" customHeight="1" thickTop="1" thickBot="1" x14ac:dyDescent="0.25">
      <c r="B3" s="36" t="s">
        <v>25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  <c r="O3" s="28"/>
    </row>
    <row r="4" spans="1:19" ht="29.25" customHeight="1" thickTop="1" x14ac:dyDescent="0.2">
      <c r="A4" s="11"/>
      <c r="B4" s="39" t="s">
        <v>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25"/>
    </row>
    <row r="5" spans="1:19" ht="7.5" customHeight="1" x14ac:dyDescent="0.2">
      <c r="B5" s="12"/>
    </row>
    <row r="6" spans="1:19" x14ac:dyDescent="0.2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13"/>
    </row>
    <row r="7" spans="1:19" x14ac:dyDescent="0.2">
      <c r="B7" s="12"/>
    </row>
    <row r="8" spans="1:19" ht="24" customHeight="1" thickBot="1" x14ac:dyDescent="0.25">
      <c r="B8" s="40" t="s">
        <v>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13"/>
    </row>
    <row r="9" spans="1:19" ht="34.5" customHeight="1" thickBot="1" x14ac:dyDescent="0.25">
      <c r="B9" s="13"/>
      <c r="G9" s="10"/>
      <c r="H9" s="14"/>
      <c r="I9" s="41" t="s">
        <v>13</v>
      </c>
      <c r="J9" s="42"/>
      <c r="K9" s="43">
        <v>45383</v>
      </c>
      <c r="L9" s="44"/>
      <c r="M9" s="44"/>
      <c r="N9" s="45"/>
      <c r="O9" s="31"/>
    </row>
    <row r="10" spans="1:19" ht="6.75" customHeight="1" thickBot="1" x14ac:dyDescent="0.25">
      <c r="B10" s="13"/>
      <c r="G10" s="10"/>
      <c r="H10" s="15"/>
      <c r="O10" s="32"/>
    </row>
    <row r="11" spans="1:19" ht="40.5" customHeight="1" thickTop="1" thickBot="1" x14ac:dyDescent="0.25">
      <c r="B11" s="7" t="s">
        <v>8</v>
      </c>
      <c r="C11" s="46" t="s">
        <v>28</v>
      </c>
      <c r="D11" s="47"/>
      <c r="E11" s="47"/>
      <c r="F11" s="48"/>
      <c r="G11" s="49" t="s">
        <v>17</v>
      </c>
      <c r="H11" s="50"/>
      <c r="I11" s="46" t="s">
        <v>29</v>
      </c>
      <c r="J11" s="47"/>
      <c r="K11" s="47"/>
      <c r="L11" s="47"/>
      <c r="M11" s="47"/>
      <c r="N11" s="51"/>
      <c r="O11" s="33"/>
    </row>
    <row r="12" spans="1:19" ht="41.25" customHeight="1" thickTop="1" x14ac:dyDescent="0.2">
      <c r="B12" s="52" t="s">
        <v>9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4"/>
      <c r="O12" s="34"/>
    </row>
    <row r="13" spans="1:19" ht="41.25" customHeight="1" x14ac:dyDescent="0.2">
      <c r="B13" s="55" t="s">
        <v>3</v>
      </c>
      <c r="C13" s="56"/>
      <c r="D13" s="59" t="str">
        <f>IF(ISNUMBER(K9),TEXT(DATEVALUE("平成"&amp;YEAR(DATE(YEAR(K9),MONTH(K9)-3,DAY(K9)))-1988-4&amp;"年4月1日"),"ggge")&amp;"年4月1日から公示日までの休業取得期間及び日数","令和 年 月 日から公示日までの休業取得期間及び日数")</f>
        <v>令和2年4月1日から公示日までの休業取得期間及び日数</v>
      </c>
      <c r="E13" s="59"/>
      <c r="F13" s="60"/>
      <c r="G13" s="60"/>
      <c r="H13" s="60"/>
      <c r="I13" s="60"/>
      <c r="J13" s="60"/>
      <c r="K13" s="60"/>
      <c r="L13" s="60"/>
      <c r="M13" s="60"/>
      <c r="N13" s="61"/>
      <c r="O13" s="35"/>
    </row>
    <row r="14" spans="1:19" ht="22.5" customHeight="1" thickBot="1" x14ac:dyDescent="0.25">
      <c r="B14" s="57"/>
      <c r="C14" s="58"/>
      <c r="D14" s="4" t="s">
        <v>20</v>
      </c>
      <c r="E14" s="62">
        <f>IF(ISNUMBER(K9),DATEVALUE("平成"&amp;YEAR(DATE(YEAR(K9),MONTH(K9)-3,DAY(K9)))-1988-4&amp;"年4月1日"),"令和 年 月 日")</f>
        <v>43922</v>
      </c>
      <c r="F14" s="63"/>
      <c r="G14" s="63"/>
      <c r="H14" s="5" t="s">
        <v>18</v>
      </c>
      <c r="I14" s="64">
        <f>IF(K9="","令和 年 月 日",K9)</f>
        <v>45383</v>
      </c>
      <c r="J14" s="65"/>
      <c r="K14" s="65"/>
      <c r="L14" s="6" t="s">
        <v>19</v>
      </c>
      <c r="M14" s="2">
        <f>IF(AND(ISNUMBER(I14),ISNUMBER(E14)),(I14)-(E14)+1,"")</f>
        <v>1462</v>
      </c>
      <c r="N14" s="3" t="s">
        <v>1</v>
      </c>
      <c r="O14" s="35"/>
      <c r="P14" s="27"/>
      <c r="Q14" s="8"/>
      <c r="R14" s="23"/>
      <c r="S14" s="8"/>
    </row>
    <row r="15" spans="1:19" ht="24.75" customHeight="1" thickBot="1" x14ac:dyDescent="0.25">
      <c r="B15" s="66" t="s">
        <v>30</v>
      </c>
      <c r="C15" s="67"/>
      <c r="D15" s="68">
        <v>43922</v>
      </c>
      <c r="E15" s="69"/>
      <c r="F15" s="70"/>
      <c r="G15" s="71"/>
      <c r="H15" s="16" t="s">
        <v>15</v>
      </c>
      <c r="I15" s="68">
        <v>44140</v>
      </c>
      <c r="J15" s="70"/>
      <c r="K15" s="71"/>
      <c r="L15" s="17" t="s">
        <v>16</v>
      </c>
      <c r="M15" s="1">
        <f>IF(AND(ISNUMBER(I15),ISNUMBER(D15),D15&gt;=$E$14,D15&lt;=$I$14,I15&gt;=$E$14,I15&lt;=$I$14,D15&lt;=I15),I15-D15+1,"")</f>
        <v>219</v>
      </c>
      <c r="N15" s="18" t="s">
        <v>0</v>
      </c>
      <c r="O15" s="35"/>
      <c r="P15" s="23"/>
      <c r="Q15" s="8"/>
      <c r="R15" s="23"/>
      <c r="S15" s="8"/>
    </row>
    <row r="16" spans="1:19" ht="24.75" customHeight="1" thickBot="1" x14ac:dyDescent="0.25">
      <c r="B16" s="66" t="s">
        <v>31</v>
      </c>
      <c r="C16" s="67"/>
      <c r="D16" s="68">
        <v>44821</v>
      </c>
      <c r="E16" s="69"/>
      <c r="F16" s="70"/>
      <c r="G16" s="71"/>
      <c r="H16" s="16" t="s">
        <v>15</v>
      </c>
      <c r="I16" s="68">
        <v>45283</v>
      </c>
      <c r="J16" s="70"/>
      <c r="K16" s="71"/>
      <c r="L16" s="17" t="s">
        <v>16</v>
      </c>
      <c r="M16" s="1">
        <f>IF(AND(ISNUMBER(I16),ISNUMBER(D16),D16&gt;=$E$14,D16&lt;=$I$14,I16&gt;=$E$14,I16&lt;=$I$14,D16&lt;=I16),I16-D16+1,"")</f>
        <v>463</v>
      </c>
      <c r="N16" s="18" t="s">
        <v>0</v>
      </c>
      <c r="O16" s="19"/>
      <c r="P16" s="23"/>
      <c r="Q16" s="8"/>
      <c r="R16" s="23"/>
      <c r="S16" s="8"/>
    </row>
    <row r="17" spans="2:19" ht="24.75" customHeight="1" thickBot="1" x14ac:dyDescent="0.25">
      <c r="B17" s="66"/>
      <c r="C17" s="67"/>
      <c r="D17" s="68"/>
      <c r="E17" s="69"/>
      <c r="F17" s="70"/>
      <c r="G17" s="71"/>
      <c r="H17" s="16" t="s">
        <v>15</v>
      </c>
      <c r="I17" s="68"/>
      <c r="J17" s="70"/>
      <c r="K17" s="71"/>
      <c r="L17" s="17" t="s">
        <v>16</v>
      </c>
      <c r="M17" s="1" t="str">
        <f>IF(AND(ISNUMBER(I17),ISNUMBER(D17),D17&gt;=$E$14,D17&lt;=$I$14,I17&gt;=$E$14,I17&lt;=$I$14,D17&lt;=I17),I17-D17+1,"")</f>
        <v/>
      </c>
      <c r="N17" s="18" t="s">
        <v>0</v>
      </c>
      <c r="O17" s="19"/>
      <c r="P17" s="23"/>
      <c r="Q17" s="8"/>
      <c r="R17" s="23"/>
      <c r="S17" s="8"/>
    </row>
    <row r="18" spans="2:19" ht="24.75" customHeight="1" thickBot="1" x14ac:dyDescent="0.25">
      <c r="B18" s="66"/>
      <c r="C18" s="67"/>
      <c r="D18" s="68"/>
      <c r="E18" s="69"/>
      <c r="F18" s="70"/>
      <c r="G18" s="71"/>
      <c r="H18" s="16" t="s">
        <v>15</v>
      </c>
      <c r="I18" s="68"/>
      <c r="J18" s="70"/>
      <c r="K18" s="71"/>
      <c r="L18" s="17" t="s">
        <v>16</v>
      </c>
      <c r="M18" s="1" t="str">
        <f>IF(AND(ISNUMBER(I18),ISNUMBER(D18),D18&gt;=$E$14,D18&lt;=$I$14,I18&gt;=$E$14,I18&lt;=$I$14,D18&lt;=I18),I18-D18+1,"")</f>
        <v/>
      </c>
      <c r="N18" s="18" t="s">
        <v>0</v>
      </c>
      <c r="O18" s="19"/>
      <c r="P18" s="23"/>
      <c r="Q18" s="8"/>
      <c r="R18" s="23"/>
      <c r="S18" s="8"/>
    </row>
    <row r="19" spans="2:19" ht="24.75" customHeight="1" thickBot="1" x14ac:dyDescent="0.25">
      <c r="B19" s="66"/>
      <c r="C19" s="67"/>
      <c r="D19" s="68"/>
      <c r="E19" s="69"/>
      <c r="F19" s="70"/>
      <c r="G19" s="71"/>
      <c r="H19" s="16" t="s">
        <v>15</v>
      </c>
      <c r="I19" s="68"/>
      <c r="J19" s="70"/>
      <c r="K19" s="71"/>
      <c r="L19" s="17" t="s">
        <v>16</v>
      </c>
      <c r="M19" s="1" t="str">
        <f>IF(AND(ISNUMBER(I19),ISNUMBER(D19),D19&gt;=$E$14,D19&lt;=$I$14,I19&gt;=$E$14,I19&lt;=$I$14,D19&lt;=I19),I19-D19+1,"")</f>
        <v/>
      </c>
      <c r="N19" s="18" t="s">
        <v>0</v>
      </c>
      <c r="O19" s="19"/>
      <c r="P19" s="23"/>
      <c r="Q19" s="8"/>
      <c r="R19" s="23"/>
      <c r="S19" s="8"/>
    </row>
    <row r="20" spans="2:19" ht="21" customHeight="1" x14ac:dyDescent="0.15">
      <c r="B20" s="72" t="s">
        <v>2</v>
      </c>
      <c r="C20" s="73"/>
      <c r="D20" s="76">
        <f>IF(ISNUMBER(SUM(M15:M19)),IF(SUM(M15:M19)&gt;0,SUM(M15:M19),""),"")</f>
        <v>682</v>
      </c>
      <c r="E20" s="76"/>
      <c r="F20" s="78" t="s">
        <v>1</v>
      </c>
      <c r="G20" s="80" t="s">
        <v>24</v>
      </c>
      <c r="H20" s="81"/>
      <c r="I20" s="82"/>
      <c r="J20" s="83">
        <f>IF(D20="","平成　年　月　日",E14-D20)</f>
        <v>43240</v>
      </c>
      <c r="K20" s="84"/>
      <c r="L20" s="84"/>
      <c r="M20" s="84"/>
      <c r="N20" s="85"/>
      <c r="O20" s="26"/>
      <c r="Q20" s="8"/>
      <c r="R20" s="23"/>
      <c r="S20" s="8"/>
    </row>
    <row r="21" spans="2:19" ht="26.25" customHeight="1" thickBot="1" x14ac:dyDescent="0.25">
      <c r="B21" s="74"/>
      <c r="C21" s="75"/>
      <c r="D21" s="77"/>
      <c r="E21" s="77"/>
      <c r="F21" s="79"/>
      <c r="G21" s="89" t="str">
        <f>IF(ISNUMBER(K9),"※"&amp;TEXT(DATEVALUE("平成"&amp;YEAR(DATE(YEAR(K9),MONTH(K9)-3,DAY(K9)))-1988-4&amp;"年4月1日"),"ggge")&amp;"年4月1日から通算の休業取得日数を引いた日","平成 年 月 日から通算の休業取得日数を引いた日")</f>
        <v>※令和2年4月1日から通算の休業取得日数を引いた日</v>
      </c>
      <c r="H21" s="90"/>
      <c r="I21" s="91"/>
      <c r="J21" s="86"/>
      <c r="K21" s="87"/>
      <c r="L21" s="87"/>
      <c r="M21" s="87"/>
      <c r="N21" s="88"/>
      <c r="O21" s="26"/>
    </row>
    <row r="22" spans="2:19" ht="41.25" customHeight="1" thickTop="1" thickBot="1" x14ac:dyDescent="0.25">
      <c r="B22" s="92" t="s">
        <v>10</v>
      </c>
      <c r="C22" s="93"/>
      <c r="D22" s="93"/>
      <c r="E22" s="93"/>
      <c r="F22" s="93"/>
      <c r="G22" s="94" t="s">
        <v>21</v>
      </c>
      <c r="H22" s="95"/>
      <c r="I22" s="96"/>
      <c r="J22" s="97" t="s">
        <v>32</v>
      </c>
      <c r="K22" s="97"/>
      <c r="L22" s="30">
        <v>1</v>
      </c>
      <c r="M22" s="98" t="s">
        <v>12</v>
      </c>
      <c r="N22" s="99"/>
      <c r="O22" s="19"/>
      <c r="P22" s="23"/>
    </row>
    <row r="23" spans="2:19" ht="33.75" customHeight="1" x14ac:dyDescent="0.2">
      <c r="B23" s="55" t="s">
        <v>3</v>
      </c>
      <c r="C23" s="56"/>
      <c r="D23" s="100" t="s">
        <v>22</v>
      </c>
      <c r="E23" s="100"/>
      <c r="F23" s="100"/>
      <c r="G23" s="100"/>
      <c r="H23" s="101"/>
      <c r="I23" s="100"/>
      <c r="J23" s="100"/>
      <c r="K23" s="100"/>
      <c r="L23" s="102"/>
      <c r="M23" s="101"/>
      <c r="N23" s="103"/>
      <c r="O23" s="19"/>
    </row>
    <row r="24" spans="2:19" ht="22.5" customHeight="1" thickBot="1" x14ac:dyDescent="0.25">
      <c r="B24" s="57"/>
      <c r="C24" s="58"/>
      <c r="D24" s="4" t="s">
        <v>20</v>
      </c>
      <c r="E24" s="62">
        <f>IF(ISNUMBER(L22),DATEVALUE(J22&amp;L22&amp;"年8月1日"),"令和 年 月 日")</f>
        <v>43678</v>
      </c>
      <c r="F24" s="63"/>
      <c r="G24" s="63"/>
      <c r="H24" s="5" t="s">
        <v>15</v>
      </c>
      <c r="I24" s="64">
        <f>IF(ISNUMBER(E24),DATE(YEAR(E24)+4,MONTH(E24),DAY(E24)-1),"令和 年 月 日")</f>
        <v>45138</v>
      </c>
      <c r="J24" s="65"/>
      <c r="K24" s="65"/>
      <c r="L24" s="6" t="s">
        <v>16</v>
      </c>
      <c r="M24" s="2">
        <f>IF(AND(ISNUMBER(I24),ISNUMBER(E24)),(I24)-(E24)+1,"")</f>
        <v>1461</v>
      </c>
      <c r="N24" s="3" t="s">
        <v>1</v>
      </c>
      <c r="O24" s="19"/>
    </row>
    <row r="25" spans="2:19" ht="24.75" customHeight="1" thickBot="1" x14ac:dyDescent="0.25">
      <c r="B25" s="66" t="s">
        <v>30</v>
      </c>
      <c r="C25" s="67"/>
      <c r="D25" s="68">
        <v>43678</v>
      </c>
      <c r="E25" s="69"/>
      <c r="F25" s="70"/>
      <c r="G25" s="71"/>
      <c r="H25" s="16" t="s">
        <v>14</v>
      </c>
      <c r="I25" s="68">
        <v>44140</v>
      </c>
      <c r="J25" s="70"/>
      <c r="K25" s="71"/>
      <c r="L25" s="17" t="s">
        <v>16</v>
      </c>
      <c r="M25" s="1">
        <f>IF(AND(ISNUMBER(I25),ISNUMBER(D25),D25&gt;=$E$24,D25&lt;=$I$24,I25&gt;=$E$24,I25&lt;=$I$24,D25&lt;=I25),I25-D25+1,"")</f>
        <v>463</v>
      </c>
      <c r="N25" s="18" t="s">
        <v>0</v>
      </c>
      <c r="O25" s="19"/>
    </row>
    <row r="26" spans="2:19" ht="24.75" customHeight="1" thickBot="1" x14ac:dyDescent="0.25">
      <c r="B26" s="66" t="s">
        <v>31</v>
      </c>
      <c r="C26" s="67"/>
      <c r="D26" s="68">
        <v>44821</v>
      </c>
      <c r="E26" s="69"/>
      <c r="F26" s="70"/>
      <c r="G26" s="71"/>
      <c r="H26" s="16" t="s">
        <v>14</v>
      </c>
      <c r="I26" s="68">
        <v>45138</v>
      </c>
      <c r="J26" s="70"/>
      <c r="K26" s="71"/>
      <c r="L26" s="17" t="s">
        <v>16</v>
      </c>
      <c r="M26" s="1">
        <f>IF(AND(ISNUMBER(I26),ISNUMBER(D26),D26&gt;=$E$24,D26&lt;=$I$24,I26&gt;=$E$24,I26&lt;=$I$24,D26&lt;=I26),I26-D26+1,"")</f>
        <v>318</v>
      </c>
      <c r="N26" s="18" t="s">
        <v>0</v>
      </c>
      <c r="O26" s="19"/>
    </row>
    <row r="27" spans="2:19" ht="24.75" customHeight="1" thickBot="1" x14ac:dyDescent="0.25">
      <c r="B27" s="66"/>
      <c r="C27" s="67"/>
      <c r="D27" s="68"/>
      <c r="E27" s="69"/>
      <c r="F27" s="70"/>
      <c r="G27" s="71"/>
      <c r="H27" s="16" t="s">
        <v>14</v>
      </c>
      <c r="I27" s="68"/>
      <c r="J27" s="70"/>
      <c r="K27" s="71"/>
      <c r="L27" s="17" t="s">
        <v>16</v>
      </c>
      <c r="M27" s="1" t="str">
        <f>IF(AND(ISNUMBER(I27),ISNUMBER(D27),D27&gt;=$E$24,D27&lt;=$I$24,I27&gt;=$E$24,I27&lt;=$I$24,D27&lt;=I27),I27-D27+1,"")</f>
        <v/>
      </c>
      <c r="N27" s="18" t="s">
        <v>0</v>
      </c>
      <c r="O27" s="19"/>
    </row>
    <row r="28" spans="2:19" ht="24.75" customHeight="1" thickBot="1" x14ac:dyDescent="0.25">
      <c r="B28" s="66"/>
      <c r="C28" s="67"/>
      <c r="D28" s="68"/>
      <c r="E28" s="69"/>
      <c r="F28" s="70"/>
      <c r="G28" s="71"/>
      <c r="H28" s="16" t="s">
        <v>15</v>
      </c>
      <c r="I28" s="68"/>
      <c r="J28" s="70"/>
      <c r="K28" s="71"/>
      <c r="L28" s="17" t="s">
        <v>16</v>
      </c>
      <c r="M28" s="1" t="str">
        <f>IF(AND(ISNUMBER(I28),ISNUMBER(D28),D28&gt;=$E$24,D28&lt;=$I$24,I28&gt;=$E$24,I28&lt;=$I$24,D28&lt;=I28),I28-D28+1,"")</f>
        <v/>
      </c>
      <c r="N28" s="18" t="s">
        <v>0</v>
      </c>
      <c r="O28" s="19"/>
    </row>
    <row r="29" spans="2:19" ht="24.75" customHeight="1" thickBot="1" x14ac:dyDescent="0.25">
      <c r="B29" s="66"/>
      <c r="C29" s="67"/>
      <c r="D29" s="68"/>
      <c r="E29" s="69"/>
      <c r="F29" s="70"/>
      <c r="G29" s="71"/>
      <c r="H29" s="16" t="s">
        <v>15</v>
      </c>
      <c r="I29" s="68"/>
      <c r="J29" s="70"/>
      <c r="K29" s="71"/>
      <c r="L29" s="17" t="s">
        <v>16</v>
      </c>
      <c r="M29" s="1" t="str">
        <f>IF(AND(ISNUMBER(I29),ISNUMBER(D29),D29&gt;=$E$24,D29&lt;=$I$24,I29&gt;=$E$24,I29&lt;=$I$24,D29&lt;=I29),I29-D29+1,"")</f>
        <v/>
      </c>
      <c r="N29" s="18" t="s">
        <v>0</v>
      </c>
      <c r="O29" s="19"/>
    </row>
    <row r="30" spans="2:19" ht="60" customHeight="1" thickBot="1" x14ac:dyDescent="0.25">
      <c r="B30" s="105" t="s">
        <v>2</v>
      </c>
      <c r="C30" s="100"/>
      <c r="D30" s="106">
        <f>IF(ISNUMBER(SUM(M25:M29)),IF(SUM(M25:M29)&gt;0,SUM(M25:M29),""),"")</f>
        <v>781</v>
      </c>
      <c r="E30" s="76"/>
      <c r="F30" s="19" t="s">
        <v>1</v>
      </c>
      <c r="G30" s="107" t="s">
        <v>26</v>
      </c>
      <c r="H30" s="108"/>
      <c r="I30" s="109"/>
      <c r="J30" s="84">
        <f>IF(D30="","令和 年 月 日",(I24+D30))</f>
        <v>45919</v>
      </c>
      <c r="K30" s="84"/>
      <c r="L30" s="84"/>
      <c r="M30" s="84"/>
      <c r="N30" s="85"/>
      <c r="O30" s="26"/>
      <c r="P30" s="24"/>
      <c r="R30" s="21"/>
    </row>
    <row r="31" spans="2:19" ht="32.25" customHeight="1" thickTop="1" x14ac:dyDescent="0.2">
      <c r="B31" s="52" t="s">
        <v>11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  <c r="O31" s="29"/>
    </row>
    <row r="32" spans="2:19" ht="30" customHeight="1" x14ac:dyDescent="0.2">
      <c r="B32" s="55" t="s">
        <v>3</v>
      </c>
      <c r="C32" s="56"/>
      <c r="D32" s="101" t="s">
        <v>4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3"/>
      <c r="O32" s="19"/>
    </row>
    <row r="33" spans="2:15" ht="22.5" customHeight="1" thickBot="1" x14ac:dyDescent="0.25">
      <c r="B33" s="57"/>
      <c r="C33" s="58"/>
      <c r="D33" s="4" t="s">
        <v>20</v>
      </c>
      <c r="E33" s="62">
        <f>IF(ISNUMBER(K9),DATE(YEAR(K9)-2,MONTH(K9),DAY(K9)+1),"令和 年 月 日")</f>
        <v>44653</v>
      </c>
      <c r="F33" s="63"/>
      <c r="G33" s="63"/>
      <c r="H33" s="5" t="s">
        <v>18</v>
      </c>
      <c r="I33" s="64">
        <f>IF(ISNUMBER(K9),K9,"令和 年 月 日")</f>
        <v>45383</v>
      </c>
      <c r="J33" s="65"/>
      <c r="K33" s="65"/>
      <c r="L33" s="6" t="s">
        <v>19</v>
      </c>
      <c r="M33" s="2">
        <f>IF(AND(ISNUMBER(I33),ISNUMBER(E33)),(I33)-(E33)+1,"")</f>
        <v>731</v>
      </c>
      <c r="N33" s="3" t="s">
        <v>1</v>
      </c>
      <c r="O33" s="19"/>
    </row>
    <row r="34" spans="2:15" ht="24.75" customHeight="1" thickBot="1" x14ac:dyDescent="0.25">
      <c r="B34" s="66" t="s">
        <v>31</v>
      </c>
      <c r="C34" s="104"/>
      <c r="D34" s="68">
        <v>44821</v>
      </c>
      <c r="E34" s="69"/>
      <c r="F34" s="70"/>
      <c r="G34" s="71"/>
      <c r="H34" s="16" t="s">
        <v>15</v>
      </c>
      <c r="I34" s="68">
        <v>45283</v>
      </c>
      <c r="J34" s="70"/>
      <c r="K34" s="71"/>
      <c r="L34" s="17" t="s">
        <v>16</v>
      </c>
      <c r="M34" s="1">
        <f>IF(AND(ISNUMBER(I34),ISNUMBER(D34),D34&gt;=$E$33,D34&lt;=$I$33,I34&gt;=$E$33,I34&lt;=$I$33,D34&lt;=I34),I34-D34+1,"")</f>
        <v>463</v>
      </c>
      <c r="N34" s="18" t="s">
        <v>0</v>
      </c>
      <c r="O34" s="19"/>
    </row>
    <row r="35" spans="2:15" ht="24.75" customHeight="1" thickBot="1" x14ac:dyDescent="0.25">
      <c r="B35" s="66"/>
      <c r="C35" s="104"/>
      <c r="D35" s="68"/>
      <c r="E35" s="69"/>
      <c r="F35" s="70"/>
      <c r="G35" s="71"/>
      <c r="H35" s="16" t="s">
        <v>15</v>
      </c>
      <c r="I35" s="68"/>
      <c r="J35" s="70"/>
      <c r="K35" s="71"/>
      <c r="L35" s="17" t="s">
        <v>16</v>
      </c>
      <c r="M35" s="1" t="str">
        <f>IF(AND(ISNUMBER(I35),ISNUMBER(D35),D35&gt;=$E$33,D35&lt;=$I$33,I35&gt;=$E$33,I35&lt;=$I$33,D35&lt;=I35),I35-D35+1,"")</f>
        <v/>
      </c>
      <c r="N35" s="18" t="s">
        <v>0</v>
      </c>
      <c r="O35" s="19"/>
    </row>
    <row r="36" spans="2:15" ht="24.75" customHeight="1" thickBot="1" x14ac:dyDescent="0.25">
      <c r="B36" s="66"/>
      <c r="C36" s="104"/>
      <c r="D36" s="68"/>
      <c r="E36" s="69"/>
      <c r="F36" s="70"/>
      <c r="G36" s="71"/>
      <c r="H36" s="16" t="s">
        <v>15</v>
      </c>
      <c r="I36" s="68"/>
      <c r="J36" s="70"/>
      <c r="K36" s="71"/>
      <c r="L36" s="17" t="s">
        <v>16</v>
      </c>
      <c r="M36" s="1" t="str">
        <f>IF(AND(ISNUMBER(I36),ISNUMBER(D36),D36&gt;=$E$33,D36&lt;=$I$33,I36&gt;=$E$33,I36&lt;=$I$33,D36&lt;=I36),I36-D36+1,"")</f>
        <v/>
      </c>
      <c r="N36" s="18" t="s">
        <v>0</v>
      </c>
      <c r="O36" s="19"/>
    </row>
    <row r="37" spans="2:15" ht="24.75" customHeight="1" thickBot="1" x14ac:dyDescent="0.25">
      <c r="B37" s="66"/>
      <c r="C37" s="104"/>
      <c r="D37" s="68"/>
      <c r="E37" s="69"/>
      <c r="F37" s="70"/>
      <c r="G37" s="71"/>
      <c r="H37" s="16" t="s">
        <v>15</v>
      </c>
      <c r="I37" s="68"/>
      <c r="J37" s="70"/>
      <c r="K37" s="71"/>
      <c r="L37" s="17" t="s">
        <v>16</v>
      </c>
      <c r="M37" s="1" t="str">
        <f>IF(AND(ISNUMBER(I37),ISNUMBER(D37),D37&gt;=$E$33,D37&lt;=$I$33,I37&gt;=$E$33,I37&lt;=$I$33,D37&lt;=I37),I37-D37+1,"")</f>
        <v/>
      </c>
      <c r="N37" s="18" t="s">
        <v>0</v>
      </c>
      <c r="O37" s="19"/>
    </row>
    <row r="38" spans="2:15" ht="24.75" customHeight="1" thickBot="1" x14ac:dyDescent="0.25">
      <c r="B38" s="66"/>
      <c r="C38" s="104"/>
      <c r="D38" s="68"/>
      <c r="E38" s="69"/>
      <c r="F38" s="70"/>
      <c r="G38" s="71"/>
      <c r="H38" s="16" t="s">
        <v>15</v>
      </c>
      <c r="I38" s="68"/>
      <c r="J38" s="70"/>
      <c r="K38" s="71"/>
      <c r="L38" s="17" t="s">
        <v>16</v>
      </c>
      <c r="M38" s="1" t="str">
        <f>IF(AND(ISNUMBER(I38),ISNUMBER(D38),D38&gt;=$E$33,D38&lt;=$I$33,I38&gt;=$E$33,I38&lt;=$I$33,D38&lt;=I38),I38-D38+1,"")</f>
        <v/>
      </c>
      <c r="N38" s="18" t="s">
        <v>0</v>
      </c>
      <c r="O38" s="19"/>
    </row>
    <row r="39" spans="2:15" ht="60" customHeight="1" thickBot="1" x14ac:dyDescent="0.25">
      <c r="B39" s="110" t="s">
        <v>2</v>
      </c>
      <c r="C39" s="111"/>
      <c r="D39" s="112">
        <f>IF(ISNUMBER(SUM(M34:M38)),IF(SUM(M34:M38)&gt;0,SUM(M34:M38),""),"")</f>
        <v>463</v>
      </c>
      <c r="E39" s="113"/>
      <c r="F39" s="20" t="s">
        <v>1</v>
      </c>
      <c r="G39" s="114" t="s">
        <v>23</v>
      </c>
      <c r="H39" s="115"/>
      <c r="I39" s="116"/>
      <c r="J39" s="86">
        <f>IF(D39="","令和 年 月 日",E33-D39)</f>
        <v>44190</v>
      </c>
      <c r="K39" s="87"/>
      <c r="L39" s="87"/>
      <c r="M39" s="87"/>
      <c r="N39" s="88"/>
      <c r="O39" s="26"/>
    </row>
    <row r="40" spans="2:15" ht="13.8" thickTop="1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2"/>
    </row>
    <row r="41" spans="2:15" x14ac:dyDescent="0.2">
      <c r="B41" s="12"/>
    </row>
  </sheetData>
  <sheetProtection selectLockedCells="1"/>
  <mergeCells count="86">
    <mergeCell ref="B39:C39"/>
    <mergeCell ref="D39:E39"/>
    <mergeCell ref="G39:I39"/>
    <mergeCell ref="J39:N39"/>
    <mergeCell ref="B37:C37"/>
    <mergeCell ref="D37:G37"/>
    <mergeCell ref="I37:K37"/>
    <mergeCell ref="B38:C38"/>
    <mergeCell ref="D38:G38"/>
    <mergeCell ref="I38:K38"/>
    <mergeCell ref="B35:C35"/>
    <mergeCell ref="D35:G35"/>
    <mergeCell ref="I35:K35"/>
    <mergeCell ref="B36:C36"/>
    <mergeCell ref="D36:G36"/>
    <mergeCell ref="I36:K36"/>
    <mergeCell ref="B34:C34"/>
    <mergeCell ref="D34:G34"/>
    <mergeCell ref="I34:K34"/>
    <mergeCell ref="B29:C29"/>
    <mergeCell ref="D29:G29"/>
    <mergeCell ref="I29:K29"/>
    <mergeCell ref="B30:C30"/>
    <mergeCell ref="D30:E30"/>
    <mergeCell ref="G30:I30"/>
    <mergeCell ref="J30:N30"/>
    <mergeCell ref="B31:N31"/>
    <mergeCell ref="B32:C33"/>
    <mergeCell ref="D32:N32"/>
    <mergeCell ref="E33:G33"/>
    <mergeCell ref="I33:K33"/>
    <mergeCell ref="B27:C27"/>
    <mergeCell ref="D27:G27"/>
    <mergeCell ref="I27:K27"/>
    <mergeCell ref="B28:C28"/>
    <mergeCell ref="D28:G28"/>
    <mergeCell ref="I28:K28"/>
    <mergeCell ref="B25:C25"/>
    <mergeCell ref="D25:G25"/>
    <mergeCell ref="I25:K25"/>
    <mergeCell ref="B26:C26"/>
    <mergeCell ref="D26:G26"/>
    <mergeCell ref="I26:K26"/>
    <mergeCell ref="B22:F22"/>
    <mergeCell ref="G22:I22"/>
    <mergeCell ref="J22:K22"/>
    <mergeCell ref="M22:N22"/>
    <mergeCell ref="B23:C24"/>
    <mergeCell ref="D23:N23"/>
    <mergeCell ref="E24:G24"/>
    <mergeCell ref="I24:K24"/>
    <mergeCell ref="B19:C19"/>
    <mergeCell ref="D19:G19"/>
    <mergeCell ref="I19:K19"/>
    <mergeCell ref="B20:C21"/>
    <mergeCell ref="D20:E21"/>
    <mergeCell ref="F20:F21"/>
    <mergeCell ref="G20:I20"/>
    <mergeCell ref="J20:N21"/>
    <mergeCell ref="G21:I21"/>
    <mergeCell ref="B17:C17"/>
    <mergeCell ref="D17:G17"/>
    <mergeCell ref="I17:K17"/>
    <mergeCell ref="B18:C18"/>
    <mergeCell ref="D18:G18"/>
    <mergeCell ref="I18:K18"/>
    <mergeCell ref="B15:C15"/>
    <mergeCell ref="D15:G15"/>
    <mergeCell ref="I15:K15"/>
    <mergeCell ref="B16:C16"/>
    <mergeCell ref="D16:G16"/>
    <mergeCell ref="I16:K16"/>
    <mergeCell ref="C11:F11"/>
    <mergeCell ref="G11:H11"/>
    <mergeCell ref="I11:N11"/>
    <mergeCell ref="B12:N12"/>
    <mergeCell ref="B13:C14"/>
    <mergeCell ref="D13:N13"/>
    <mergeCell ref="E14:G14"/>
    <mergeCell ref="I14:K14"/>
    <mergeCell ref="B3:N3"/>
    <mergeCell ref="B4:N4"/>
    <mergeCell ref="B6:N6"/>
    <mergeCell ref="B8:N8"/>
    <mergeCell ref="I9:J9"/>
    <mergeCell ref="K9:N9"/>
  </mergeCells>
  <phoneticPr fontId="1"/>
  <dataValidations count="1">
    <dataValidation type="whole" operator="greaterThanOrEqual" allowBlank="1" showInputMessage="1" showErrorMessage="1" error="平成29年4月1日以降の日付を入力してください。" sqref="K9:O9" xr:uid="{00000000-0002-0000-0000-000000000000}">
      <formula1>42826</formula1>
    </dataValidation>
  </dataValidations>
  <pageMargins left="0.7" right="0.7" top="0.75" bottom="0.75" header="0.3" footer="0.3"/>
  <pageSetup paperSize="9"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（様式１－２）日数計算 </vt:lpstr>
      <vt:lpstr>'（様式１－２）日数計算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山尾 裕美</cp:lastModifiedBy>
  <cp:lastPrinted>2017-03-08T08:13:44Z</cp:lastPrinted>
  <dcterms:created xsi:type="dcterms:W3CDTF">2017-02-16T04:46:37Z</dcterms:created>
  <dcterms:modified xsi:type="dcterms:W3CDTF">2024-04-01T01:02:46Z</dcterms:modified>
</cp:coreProperties>
</file>